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<sst xmlns="http://schemas.openxmlformats.org/spreadsheetml/2006/main" count="101" uniqueCount="100">
  <si>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              </t>
  </si>
  <si>
    <t>Показатели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</si>
  <si>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</si>
  <si>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</si>
  <si>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</si>
  <si>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</si>
  <si>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</si>
  <si>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</si>
  <si>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</si>
  <si>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</si>
  <si>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</si>
  <si>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</si>
  <si>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</si>
  <si>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</si>
  <si>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</si>
  <si>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</si>
  <si>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</si>
  <si>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</si>
  <si>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</si>
  <si>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</si>
  <si>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</si>
  <si>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</si>
  <si>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</si>
  <si>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</si>
  <si>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</si>
  <si>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ВСЕГО ДОХОДОВ</t>
  </si>
  <si>
    <t>Приложение 2</t>
  </si>
  <si>
    <t xml:space="preserve">к решению муниципального комитета </t>
  </si>
  <si>
    <t>Ярославского городского поселения</t>
  </si>
  <si>
    <t>(в рублях)</t>
  </si>
  <si>
    <t>по кодам класификации доходов бюджетов</t>
  </si>
  <si>
    <t xml:space="preserve">Код дохода </t>
  </si>
  <si>
    <t>Наименование показателя</t>
  </si>
  <si>
    <t>Утвержденный бюджет                                2015 года</t>
  </si>
  <si>
    <t>Кассовое 
исполнение                         за 2015 год</t>
  </si>
  <si>
    <t xml:space="preserve">Процент исполнения к утвержденному бюджету 2015 года </t>
  </si>
  <si>
    <t xml:space="preserve">1 00 00000 00 0000 000 </t>
  </si>
  <si>
    <t>1 01 00000 00 0000 000</t>
  </si>
  <si>
    <t>1 01 02000 01 0000 110</t>
  </si>
  <si>
    <t>1 01 02010 01 0000 110</t>
  </si>
  <si>
    <t>1 01 02020 01 0000 110</t>
  </si>
  <si>
    <t xml:space="preserve">1 01 02030 01 0000 110 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</si>
  <si>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</si>
  <si>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</si>
  <si>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</si>
  <si>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</si>
  <si>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</si>
  <si>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</si>
  <si>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</si>
  <si>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</si>
  <si>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</si>
  <si>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</si>
  <si>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</si>
  <si>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1 06 06000 00 0000 110</t>
  </si>
  <si>
    <t>1 06 06033 13 0000 110</t>
  </si>
  <si>
    <t>Земельный налог с организаций, обладающих земельным участком, расположенным в границах гордских поселений</t>
  </si>
  <si>
    <t>1 06 06043 13 0000 110</t>
  </si>
  <si>
    <t>Земельный налог с физических лиц, обладающих земельным участком, расположенным в границах гордских поселений</t>
  </si>
  <si>
    <t>1 11 00000 00 0000 000</t>
  </si>
  <si>
    <t xml:space="preserve">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</si>
  <si>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</si>
  <si>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</si>
  <si>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</si>
  <si>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</si>
  <si>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</si>
  <si>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</si>
  <si>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 xml:space="preserve">  1 13 01995 13 0000 130</t>
  </si>
  <si>
    <t>Прочие доходы от оказания платных услуг (работ) получателями средств  бюджетов городских поселений</t>
  </si>
  <si>
    <t>1  13 02995 13 0000 130</t>
  </si>
  <si>
    <t>Прочие доходы от компенсации затрат бюджетов городских поселений</t>
  </si>
  <si>
    <t xml:space="preserve">  1 14 00000 00 0000 000</t>
  </si>
  <si>
    <t xml:space="preserve"> 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</si>
  <si>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</si>
  <si>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0 14 06013 13 0000 430</t>
  </si>
  <si>
    <t>Доходы от продажи земельных учасков, государственная собсвенность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</si>
  <si>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</si>
  <si>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</si>
  <si>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</si>
  <si>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</si>
  <si>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</si>
  <si>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1 16 90050 13 0000 140</t>
  </si>
  <si>
    <t>Прочие поступления от от денежных взысканий (штрафов) и иных сумм в возмещение ущерба, зачисляемые в бюджеты  городских поселений</t>
  </si>
  <si>
    <t>2 00 00000 00 0000 000</t>
  </si>
  <si>
    <t>2 02 00000 00 0000 000</t>
  </si>
  <si>
    <t>2 02 01001 13 0000 151</t>
  </si>
  <si>
    <t>Дотации бюджетам городских поселений на выравнивание бюджетной обеспеченности</t>
  </si>
  <si>
    <t>2 02 02999 13 0000 151</t>
  </si>
  <si>
    <t>Прочие субсидии бюджетам городских поселений</t>
  </si>
  <si>
    <t>2 02 03015 13 0000 151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</si>
  <si>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</si>
  <si>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2 02 04025 13 0000 151 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</si>
  <si>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</si>
  <si>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2 19 00000 00 0000 000</t>
  </si>
  <si>
    <t>ВОЗРАТ ОСТАТКОВ СУБСИДИЙ, СУБВЕНЦИЙ И ИНЫХ МЕЖБЮДЖЕТНЫХ ТРАНСФЕРТОВ, ИМЕЮЩИХ ЦЕЛЕВОЕ НАЗНАЧЕНИЕ ПРОШЛЫХ ЛЕТ</t>
  </si>
  <si>
    <t>2 19 05000 13 0000 151</t>
  </si>
  <si>
    <t>Возрат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</si>
  <si>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от                   № </t>
  </si>
  <si>
    <t xml:space="preserve"> доходов бюджета   Ярославского городского поселения за 2015 год 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</si>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</sst>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&quot;р.&quot;"/>
    <numFmt numFmtId="168" formatCode="#,##0.0&quot;р.&quot;"/>
    <numFmt numFmtId="169" formatCode="#,##0&quot;р.&quot;"/>
    <numFmt numFmtId="170" formatCode="#,##0.00_ ;\-#,##0.00\ "/>
    <numFmt numFmtId="171" formatCode="00"/>
    <numFmt numFmtId="172" formatCode="000&quot; &quot;00&quot; &quot;00"/>
    <numFmt numFmtId="173" formatCode="000"/>
    <numFmt numFmtId="174" formatCode="00.0"/>
    <numFmt numFmtId="175" formatCode="0.000"/>
    <numFmt numFmtId="176" formatCode="0.0000"/>
    <numFmt numFmtId="177" formatCode="0.00000"/>
    <numFmt numFmtId="178" formatCode="0.000000"/>
    <numFmt numFmtId="179" formatCode="#,##0.0"/>
    <numFmt numFmtId="180" formatCode="0.00_ ;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shrinkToFit="1"/>
    </xf>
    <xf numFmtId="185" fontId="2" fillId="0" borderId="10" xfId="0" applyNumberFormat="1" applyFont="1" applyFill="1" applyBorder="1" applyAlignment="1">
      <alignment horizontal="right"/>
    </xf>
    <xf numFmtId="185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shrinkToFi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shrinkToFit="1"/>
    </xf>
    <xf numFmtId="0" fontId="0" fillId="0" borderId="0" xfId="0" applyAlignment="1">
      <alignment horizontal="left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75" zoomScaleNormal="75" zoomScaleSheetLayoutView="50" zoomScalePageLayoutView="0" workbookViewId="0" topLeftCell="A19">
      <selection activeCell="E53" sqref="E53:E54"/>
    </sheetView>
  </sheetViews>
  <sheetFormatPr defaultColWidth="9.00390625" defaultRowHeight="12.75"/>
  <cols>
    <col min="1" max="1" width="29.00390625" style="25" customWidth="1"/>
    <col min="2" max="2" width="57.25390625" style="0" customWidth="1"/>
    <col min="3" max="3" width="17.25390625" style="0" customWidth="1"/>
    <col min="4" max="4" width="16.25390625" style="0" customWidth="1"/>
    <col min="5" max="5" width="12.375" style="0" customWidth="1"/>
  </cols>
  <sheetData>
    <row r="1" spans="3:5" ht="19.5" customHeight="1">
      <c r="C1" s="42" t="s">
        <v>26</v>
      </c>
      <c r="D1" s="42"/>
      <c r="E1" s="42"/>
    </row>
    <row r="2" spans="3:5" ht="19.5" customHeight="1">
      <c r="C2" s="42" t="s">
        <v>27</v>
      </c>
      <c r="D2" s="42"/>
      <c r="E2" s="42"/>
    </row>
    <row r="3" spans="3:5" ht="19.5" customHeight="1">
      <c r="C3" s="42" t="s">
        <v>28</v>
      </c>
      <c r="D3" s="42"/>
      <c r="E3" s="42"/>
    </row>
    <row r="4" spans="1:7" ht="19.5" customHeight="1">
      <c r="A4" s="8"/>
      <c r="B4" s="9"/>
      <c r="C4" s="43" t="s">
        <v>96</v>
      </c>
      <c r="D4" s="43"/>
      <c r="E4" s="43"/>
      <c r="F4" s="3"/>
      <c r="G4" s="3"/>
    </row>
    <row r="5" spans="1:5" ht="21.75" customHeight="1">
      <c r="A5" s="40" t="s">
        <v>1</v>
      </c>
      <c r="B5" s="40"/>
      <c r="C5" s="40"/>
      <c r="D5" s="40"/>
      <c r="E5" s="40"/>
    </row>
    <row r="6" spans="1:5" ht="22.5" customHeight="1">
      <c r="A6" s="44" t="s">
        <v>97</v>
      </c>
      <c r="B6" s="44"/>
      <c r="C6" s="44"/>
      <c r="D6" s="44"/>
      <c r="E6" s="44"/>
    </row>
    <row r="7" spans="1:5" ht="21" customHeight="1">
      <c r="A7" s="40" t="s">
        <v>30</v>
      </c>
      <c r="B7" s="40"/>
      <c r="C7" s="40"/>
      <c r="D7" s="40"/>
      <c r="E7" s="40"/>
    </row>
    <row r="8" spans="1:5" ht="33" customHeight="1">
      <c r="A8" s="8"/>
      <c r="B8" s="10" t="s">
        <v>0</v>
      </c>
      <c r="C8" s="20"/>
      <c r="D8" s="41" t="s">
        <v>29</v>
      </c>
      <c r="E8" s="41"/>
    </row>
    <row r="9" spans="1:5" ht="74.25" customHeight="1">
      <c r="A9" s="26" t="s">
        <v>31</v>
      </c>
      <c r="B9" s="26" t="s">
        <v>32</v>
      </c>
      <c r="C9" s="26" t="s">
        <v>33</v>
      </c>
      <c r="D9" s="27" t="s">
        <v>34</v>
      </c>
      <c r="E9" s="26" t="s">
        <v>35</v>
      </c>
    </row>
    <row r="10" spans="1:5" ht="18" customHeight="1">
      <c r="A10" s="28">
        <v>1</v>
      </c>
      <c r="B10" s="26">
        <v>2</v>
      </c>
      <c r="C10" s="29">
        <v>3</v>
      </c>
      <c r="D10" s="29">
        <v>4</v>
      </c>
      <c r="E10" s="26">
        <v>5</v>
      </c>
    </row>
    <row r="11" spans="1:5" s="2" customFormat="1" ht="33" customHeight="1">
      <c r="A11" s="30" t="s">
        <v>36</v>
      </c>
      <c r="B11" s="11" t="s">
        <v>2</v>
      </c>
      <c r="C11" s="5">
        <f>C13+C18+C24+C27+C33+C37+C40+C44</f>
        <v>22916000</v>
      </c>
      <c r="D11" s="5">
        <f>D13+D18+D24+D27+D33+D37+D40+D44</f>
        <v>21937460.66</v>
      </c>
      <c r="E11" s="31">
        <f>D11/C11</f>
        <v>0.9572988593122709</v>
      </c>
    </row>
    <row r="12" spans="1:5" ht="18" customHeight="1">
      <c r="A12" s="32" t="s">
        <v>37</v>
      </c>
      <c r="B12" s="12" t="s">
        <v>3</v>
      </c>
      <c r="C12" s="5">
        <f>C13</f>
        <v>5683000</v>
      </c>
      <c r="D12" s="5">
        <f>D13</f>
        <v>5242390.52</v>
      </c>
      <c r="E12" s="6">
        <f>D12/C12</f>
        <v>0.9224688579975364</v>
      </c>
    </row>
    <row r="13" spans="1:5" ht="15.75" customHeight="1">
      <c r="A13" s="32" t="s">
        <v>38</v>
      </c>
      <c r="B13" s="12" t="s">
        <v>4</v>
      </c>
      <c r="C13" s="24">
        <f>C15+C16+C17</f>
        <v>5683000</v>
      </c>
      <c r="D13" s="24">
        <f>D15+D16+D17</f>
        <v>5242390.52</v>
      </c>
      <c r="E13" s="6">
        <f>D13/C13</f>
        <v>0.9224688579975364</v>
      </c>
    </row>
    <row r="14" spans="1:5" ht="15.75" customHeight="1">
      <c r="A14" s="13" t="s">
        <v>24</v>
      </c>
      <c r="B14" s="12"/>
      <c r="C14" s="21"/>
      <c r="D14" s="21"/>
      <c r="E14" s="7"/>
    </row>
    <row r="15" spans="1:5" ht="69" customHeight="1">
      <c r="A15" s="33" t="s">
        <v>39</v>
      </c>
      <c r="B15" s="14" t="s">
        <v>5</v>
      </c>
      <c r="C15" s="21">
        <v>5600000</v>
      </c>
      <c r="D15" s="21">
        <v>5156078.21</v>
      </c>
      <c r="E15" s="7">
        <f>D15/C15</f>
        <v>0.9207282517857143</v>
      </c>
    </row>
    <row r="16" spans="1:5" ht="91.5" customHeight="1">
      <c r="A16" s="33" t="s">
        <v>40</v>
      </c>
      <c r="B16" s="14" t="s">
        <v>6</v>
      </c>
      <c r="C16" s="21">
        <v>20000</v>
      </c>
      <c r="D16" s="21">
        <v>22569.06</v>
      </c>
      <c r="E16" s="7">
        <f aca="true" t="shared" si="0" ref="E16:E55">D16/C16</f>
        <v>1.1284530000000002</v>
      </c>
    </row>
    <row r="17" spans="1:5" s="2" customFormat="1" ht="42" customHeight="1">
      <c r="A17" s="33" t="s">
        <v>41</v>
      </c>
      <c r="B17" s="14" t="s">
        <v>7</v>
      </c>
      <c r="C17" s="21">
        <v>63000</v>
      </c>
      <c r="D17" s="21">
        <v>63743.25</v>
      </c>
      <c r="E17" s="7">
        <f t="shared" si="0"/>
        <v>1.011797619047619</v>
      </c>
    </row>
    <row r="18" spans="1:5" s="2" customFormat="1" ht="32.25" customHeight="1">
      <c r="A18" s="33" t="s">
        <v>42</v>
      </c>
      <c r="B18" s="12" t="s">
        <v>8</v>
      </c>
      <c r="C18" s="24">
        <f>C19</f>
        <v>2955000</v>
      </c>
      <c r="D18" s="24">
        <f>D19</f>
        <v>2765269.03</v>
      </c>
      <c r="E18" s="7">
        <f t="shared" si="0"/>
        <v>0.9357932419627749</v>
      </c>
    </row>
    <row r="19" spans="1:5" s="2" customFormat="1" ht="26.25" customHeight="1">
      <c r="A19" s="33" t="s">
        <v>43</v>
      </c>
      <c r="B19" s="12" t="s">
        <v>9</v>
      </c>
      <c r="C19" s="21">
        <f>C20+C21+C22+C23</f>
        <v>2955000</v>
      </c>
      <c r="D19" s="21">
        <f>D20+D21+D22+D23</f>
        <v>2765269.03</v>
      </c>
      <c r="E19" s="7">
        <f t="shared" si="0"/>
        <v>0.9357932419627749</v>
      </c>
    </row>
    <row r="20" spans="1:5" s="2" customFormat="1" ht="54" customHeight="1">
      <c r="A20" s="33" t="s">
        <v>44</v>
      </c>
      <c r="B20" s="12" t="s">
        <v>10</v>
      </c>
      <c r="C20" s="21">
        <v>993800</v>
      </c>
      <c r="D20" s="21">
        <v>963980.57</v>
      </c>
      <c r="E20" s="7">
        <f t="shared" si="0"/>
        <v>0.9699945361239686</v>
      </c>
    </row>
    <row r="21" spans="1:5" s="2" customFormat="1" ht="63.75">
      <c r="A21" s="33" t="s">
        <v>45</v>
      </c>
      <c r="B21" s="15" t="s">
        <v>11</v>
      </c>
      <c r="C21" s="21">
        <v>21400</v>
      </c>
      <c r="D21" s="21">
        <v>26114.88</v>
      </c>
      <c r="E21" s="7">
        <f t="shared" si="0"/>
        <v>1.2203214953271029</v>
      </c>
    </row>
    <row r="22" spans="1:5" ht="54.75" customHeight="1">
      <c r="A22" s="33" t="s">
        <v>46</v>
      </c>
      <c r="B22" s="12" t="s">
        <v>12</v>
      </c>
      <c r="C22" s="21">
        <v>1939800</v>
      </c>
      <c r="D22" s="21">
        <v>1899157.89</v>
      </c>
      <c r="E22" s="7">
        <f t="shared" si="0"/>
        <v>0.97904829879369</v>
      </c>
    </row>
    <row r="23" spans="1:5" ht="54.75" customHeight="1">
      <c r="A23" s="33" t="s">
        <v>47</v>
      </c>
      <c r="B23" s="12" t="s">
        <v>13</v>
      </c>
      <c r="C23" s="21">
        <v>0</v>
      </c>
      <c r="D23" s="21">
        <v>-123984.31</v>
      </c>
      <c r="E23" s="7"/>
    </row>
    <row r="24" spans="1:5" ht="15.75" customHeight="1">
      <c r="A24" s="33" t="s">
        <v>48</v>
      </c>
      <c r="B24" s="12" t="s">
        <v>14</v>
      </c>
      <c r="C24" s="24">
        <f>C25</f>
        <v>1300000</v>
      </c>
      <c r="D24" s="24">
        <f>D25+D26</f>
        <v>1077069.9800000002</v>
      </c>
      <c r="E24" s="6">
        <f t="shared" si="0"/>
        <v>0.8285153692307694</v>
      </c>
    </row>
    <row r="25" spans="1:5" ht="20.25" customHeight="1">
      <c r="A25" s="33" t="s">
        <v>49</v>
      </c>
      <c r="B25" s="12" t="s">
        <v>15</v>
      </c>
      <c r="C25" s="21">
        <v>1300000</v>
      </c>
      <c r="D25" s="21">
        <v>1078634.62</v>
      </c>
      <c r="E25" s="7">
        <f t="shared" si="0"/>
        <v>0.8297189384615385</v>
      </c>
    </row>
    <row r="26" spans="1:5" ht="27.75" customHeight="1">
      <c r="A26" s="33" t="s">
        <v>50</v>
      </c>
      <c r="B26" s="12" t="s">
        <v>51</v>
      </c>
      <c r="C26" s="21">
        <v>0</v>
      </c>
      <c r="D26" s="21">
        <v>-1564.64</v>
      </c>
      <c r="E26" s="7"/>
    </row>
    <row r="27" spans="1:5" s="1" customFormat="1" ht="21.75" customHeight="1">
      <c r="A27" s="33" t="s">
        <v>52</v>
      </c>
      <c r="B27" s="12" t="s">
        <v>16</v>
      </c>
      <c r="C27" s="24">
        <f>C28+C29</f>
        <v>6620000</v>
      </c>
      <c r="D27" s="24">
        <f>D28+D29</f>
        <v>6028193.93</v>
      </c>
      <c r="E27" s="6">
        <f t="shared" si="0"/>
        <v>0.9106033126888217</v>
      </c>
    </row>
    <row r="28" spans="1:5" s="1" customFormat="1" ht="46.5" customHeight="1">
      <c r="A28" s="33" t="s">
        <v>98</v>
      </c>
      <c r="B28" s="12" t="s">
        <v>99</v>
      </c>
      <c r="C28" s="22">
        <v>350000</v>
      </c>
      <c r="D28" s="22">
        <v>439897.64</v>
      </c>
      <c r="E28" s="7">
        <f t="shared" si="0"/>
        <v>1.2568504</v>
      </c>
    </row>
    <row r="29" spans="1:8" s="1" customFormat="1" ht="20.25" customHeight="1">
      <c r="A29" s="33" t="s">
        <v>53</v>
      </c>
      <c r="B29" s="12" t="s">
        <v>17</v>
      </c>
      <c r="C29" s="22">
        <f>C31++C32</f>
        <v>6270000</v>
      </c>
      <c r="D29" s="22">
        <f>D31++D32</f>
        <v>5588296.29</v>
      </c>
      <c r="E29" s="7">
        <f t="shared" si="0"/>
        <v>0.8912753253588517</v>
      </c>
      <c r="H29" s="4"/>
    </row>
    <row r="30" spans="1:5" ht="16.5" customHeight="1">
      <c r="A30" s="13" t="s">
        <v>24</v>
      </c>
      <c r="B30" s="12"/>
      <c r="C30" s="21"/>
      <c r="D30" s="21"/>
      <c r="E30" s="7"/>
    </row>
    <row r="31" spans="1:5" ht="34.5" customHeight="1">
      <c r="A31" s="33" t="s">
        <v>54</v>
      </c>
      <c r="B31" s="12" t="s">
        <v>55</v>
      </c>
      <c r="C31" s="21">
        <v>5870000</v>
      </c>
      <c r="D31" s="21">
        <v>5109044.38</v>
      </c>
      <c r="E31" s="7">
        <f t="shared" si="0"/>
        <v>0.8703653117546848</v>
      </c>
    </row>
    <row r="32" spans="1:5" ht="31.5" customHeight="1">
      <c r="A32" s="33" t="s">
        <v>56</v>
      </c>
      <c r="B32" s="12" t="s">
        <v>57</v>
      </c>
      <c r="C32" s="21">
        <v>400000</v>
      </c>
      <c r="D32" s="21">
        <v>479251.91</v>
      </c>
      <c r="E32" s="7">
        <f t="shared" si="0"/>
        <v>1.198129775</v>
      </c>
    </row>
    <row r="33" spans="1:5" s="1" customFormat="1" ht="42.75" customHeight="1">
      <c r="A33" s="33" t="s">
        <v>58</v>
      </c>
      <c r="B33" s="14" t="s">
        <v>18</v>
      </c>
      <c r="C33" s="24">
        <f>C34+C35+C36</f>
        <v>4698000</v>
      </c>
      <c r="D33" s="24">
        <f>D34+D35+D36</f>
        <v>5051833.859999999</v>
      </c>
      <c r="E33" s="6">
        <f t="shared" si="0"/>
        <v>1.0753158492975734</v>
      </c>
    </row>
    <row r="34" spans="1:5" s="1" customFormat="1" ht="66.75" customHeight="1">
      <c r="A34" s="34" t="s">
        <v>59</v>
      </c>
      <c r="B34" s="16" t="s">
        <v>60</v>
      </c>
      <c r="C34" s="21">
        <v>2500000</v>
      </c>
      <c r="D34" s="21">
        <v>3063658.53</v>
      </c>
      <c r="E34" s="7">
        <f t="shared" si="0"/>
        <v>1.2254634119999999</v>
      </c>
    </row>
    <row r="35" spans="1:5" s="1" customFormat="1" ht="56.25" customHeight="1">
      <c r="A35" s="33" t="s">
        <v>61</v>
      </c>
      <c r="B35" s="35" t="s">
        <v>62</v>
      </c>
      <c r="C35" s="21">
        <v>273000</v>
      </c>
      <c r="D35" s="21">
        <v>157175.33</v>
      </c>
      <c r="E35" s="7">
        <f t="shared" si="0"/>
        <v>0.5757338095238095</v>
      </c>
    </row>
    <row r="36" spans="1:5" s="1" customFormat="1" ht="73.5" customHeight="1">
      <c r="A36" s="33" t="s">
        <v>63</v>
      </c>
      <c r="B36" s="36" t="s">
        <v>64</v>
      </c>
      <c r="C36" s="21">
        <v>1925000</v>
      </c>
      <c r="D36" s="21">
        <v>1831000</v>
      </c>
      <c r="E36" s="7">
        <f t="shared" si="0"/>
        <v>0.9511688311688312</v>
      </c>
    </row>
    <row r="37" spans="1:5" s="1" customFormat="1" ht="25.5" customHeight="1">
      <c r="A37" s="33" t="s">
        <v>65</v>
      </c>
      <c r="B37" s="17" t="s">
        <v>19</v>
      </c>
      <c r="C37" s="24">
        <f>C38+C39</f>
        <v>388000</v>
      </c>
      <c r="D37" s="24">
        <f>D38+D39</f>
        <v>312274.64</v>
      </c>
      <c r="E37" s="6">
        <f t="shared" si="0"/>
        <v>0.8048315463917526</v>
      </c>
    </row>
    <row r="38" spans="1:5" ht="25.5">
      <c r="A38" s="34" t="s">
        <v>66</v>
      </c>
      <c r="B38" s="16" t="s">
        <v>67</v>
      </c>
      <c r="C38" s="21">
        <v>250000</v>
      </c>
      <c r="D38" s="21">
        <v>174335</v>
      </c>
      <c r="E38" s="7">
        <f t="shared" si="0"/>
        <v>0.69734</v>
      </c>
    </row>
    <row r="39" spans="1:5" ht="25.5">
      <c r="A39" s="34" t="s">
        <v>68</v>
      </c>
      <c r="B39" s="16" t="s">
        <v>69</v>
      </c>
      <c r="C39" s="21">
        <v>138000</v>
      </c>
      <c r="D39" s="21">
        <v>137939.64</v>
      </c>
      <c r="E39" s="7">
        <f t="shared" si="0"/>
        <v>0.9995626086956523</v>
      </c>
    </row>
    <row r="40" spans="1:5" ht="25.5">
      <c r="A40" s="34" t="s">
        <v>70</v>
      </c>
      <c r="B40" s="16" t="s">
        <v>20</v>
      </c>
      <c r="C40" s="24">
        <f>C41+C42+C43</f>
        <v>1087000</v>
      </c>
      <c r="D40" s="24">
        <f>D41+D42+D43</f>
        <v>1352195.05</v>
      </c>
      <c r="E40" s="6">
        <f t="shared" si="0"/>
        <v>1.2439696872125114</v>
      </c>
    </row>
    <row r="41" spans="1:5" ht="78.75" customHeight="1">
      <c r="A41" s="34" t="s">
        <v>71</v>
      </c>
      <c r="B41" s="18" t="s">
        <v>72</v>
      </c>
      <c r="C41" s="21">
        <v>644570</v>
      </c>
      <c r="D41" s="21">
        <v>644567</v>
      </c>
      <c r="E41" s="7">
        <f t="shared" si="0"/>
        <v>0.9999953457343655</v>
      </c>
    </row>
    <row r="42" spans="1:5" ht="41.25" customHeight="1">
      <c r="A42" s="34" t="s">
        <v>73</v>
      </c>
      <c r="B42" s="18" t="s">
        <v>74</v>
      </c>
      <c r="C42" s="21">
        <v>85000</v>
      </c>
      <c r="D42" s="21">
        <v>350195.05</v>
      </c>
      <c r="E42" s="7">
        <f t="shared" si="0"/>
        <v>4.1199417647058825</v>
      </c>
    </row>
    <row r="43" spans="1:5" ht="47.25" customHeight="1">
      <c r="A43" s="34" t="s">
        <v>75</v>
      </c>
      <c r="B43" s="18" t="s">
        <v>76</v>
      </c>
      <c r="C43" s="21">
        <v>357430</v>
      </c>
      <c r="D43" s="21">
        <v>357433</v>
      </c>
      <c r="E43" s="7">
        <f t="shared" si="0"/>
        <v>1.0000083932518256</v>
      </c>
    </row>
    <row r="44" spans="1:5" ht="21" customHeight="1">
      <c r="A44" s="34" t="s">
        <v>77</v>
      </c>
      <c r="B44" s="18" t="s">
        <v>21</v>
      </c>
      <c r="C44" s="24">
        <f>C46+C45</f>
        <v>185000</v>
      </c>
      <c r="D44" s="24">
        <f>D46+D45</f>
        <v>108233.65</v>
      </c>
      <c r="E44" s="6">
        <f t="shared" si="0"/>
        <v>0.5850467567567568</v>
      </c>
    </row>
    <row r="45" spans="1:5" ht="38.25">
      <c r="A45" s="34" t="s">
        <v>78</v>
      </c>
      <c r="B45" s="18" t="s">
        <v>79</v>
      </c>
      <c r="C45" s="21">
        <v>25000</v>
      </c>
      <c r="D45" s="21">
        <v>25000</v>
      </c>
      <c r="E45" s="7">
        <f t="shared" si="0"/>
        <v>1</v>
      </c>
    </row>
    <row r="46" spans="1:5" ht="38.25">
      <c r="A46" s="34" t="s">
        <v>80</v>
      </c>
      <c r="B46" s="18" t="s">
        <v>81</v>
      </c>
      <c r="C46" s="21">
        <v>160000</v>
      </c>
      <c r="D46" s="21">
        <v>83233.65</v>
      </c>
      <c r="E46" s="7">
        <f t="shared" si="0"/>
        <v>0.5202103124999999</v>
      </c>
    </row>
    <row r="47" spans="1:5" ht="12.75">
      <c r="A47" s="37" t="s">
        <v>82</v>
      </c>
      <c r="B47" s="11" t="s">
        <v>22</v>
      </c>
      <c r="C47" s="24">
        <f>C48+C53</f>
        <v>12694701.4</v>
      </c>
      <c r="D47" s="24">
        <f>D48+D53</f>
        <v>8344824.97</v>
      </c>
      <c r="E47" s="6">
        <f t="shared" si="0"/>
        <v>0.6573470857691855</v>
      </c>
    </row>
    <row r="48" spans="1:5" ht="35.25" customHeight="1">
      <c r="A48" s="38" t="s">
        <v>83</v>
      </c>
      <c r="B48" s="12" t="s">
        <v>23</v>
      </c>
      <c r="C48" s="21">
        <f>C49+C50+C51+C52</f>
        <v>12694701.4</v>
      </c>
      <c r="D48" s="21">
        <f>D49+D50+D51+D52</f>
        <v>8349465.3</v>
      </c>
      <c r="E48" s="7">
        <f t="shared" si="0"/>
        <v>0.6577126185890437</v>
      </c>
    </row>
    <row r="49" spans="1:5" ht="15.75" customHeight="1">
      <c r="A49" s="38" t="s">
        <v>84</v>
      </c>
      <c r="B49" s="12" t="s">
        <v>85</v>
      </c>
      <c r="C49" s="21">
        <v>6344000</v>
      </c>
      <c r="D49" s="21">
        <v>6344000</v>
      </c>
      <c r="E49" s="7">
        <f t="shared" si="0"/>
        <v>1</v>
      </c>
    </row>
    <row r="50" spans="1:5" ht="23.25" customHeight="1">
      <c r="A50" s="38" t="s">
        <v>86</v>
      </c>
      <c r="B50" s="12" t="s">
        <v>87</v>
      </c>
      <c r="C50" s="21">
        <v>5876501.4</v>
      </c>
      <c r="D50" s="21">
        <v>1531265.3</v>
      </c>
      <c r="E50" s="7">
        <f t="shared" si="0"/>
        <v>0.2605743104221842</v>
      </c>
    </row>
    <row r="51" spans="1:5" ht="46.5" customHeight="1">
      <c r="A51" s="38" t="s">
        <v>88</v>
      </c>
      <c r="B51" s="12" t="s">
        <v>89</v>
      </c>
      <c r="C51" s="21">
        <v>471500</v>
      </c>
      <c r="D51" s="21">
        <v>471500</v>
      </c>
      <c r="E51" s="7">
        <f t="shared" si="0"/>
        <v>1</v>
      </c>
    </row>
    <row r="52" spans="1:5" ht="39.75" customHeight="1">
      <c r="A52" s="38" t="s">
        <v>90</v>
      </c>
      <c r="B52" s="19" t="s">
        <v>91</v>
      </c>
      <c r="C52" s="21">
        <v>2700</v>
      </c>
      <c r="D52" s="21">
        <v>2700</v>
      </c>
      <c r="E52" s="7">
        <f t="shared" si="0"/>
        <v>1</v>
      </c>
    </row>
    <row r="53" spans="1:5" ht="38.25">
      <c r="A53" s="38" t="s">
        <v>92</v>
      </c>
      <c r="B53" s="19" t="s">
        <v>93</v>
      </c>
      <c r="C53" s="21"/>
      <c r="D53" s="21">
        <f>D54</f>
        <v>-4640.33</v>
      </c>
      <c r="E53" s="7"/>
    </row>
    <row r="54" spans="1:5" ht="41.25" customHeight="1">
      <c r="A54" s="38" t="s">
        <v>94</v>
      </c>
      <c r="B54" s="12" t="s">
        <v>95</v>
      </c>
      <c r="C54" s="21"/>
      <c r="D54" s="21">
        <v>-4640.33</v>
      </c>
      <c r="E54" s="7"/>
    </row>
    <row r="55" spans="1:5" ht="20.25" customHeight="1">
      <c r="A55" s="39" t="s">
        <v>25</v>
      </c>
      <c r="B55" s="23"/>
      <c r="C55" s="24">
        <f>C47+C11</f>
        <v>35610701.4</v>
      </c>
      <c r="D55" s="24">
        <f>D47+D11</f>
        <v>30282285.63</v>
      </c>
      <c r="E55" s="6">
        <f t="shared" si="0"/>
        <v>0.8503703785514317</v>
      </c>
    </row>
  </sheetData>
  <sheetProtection/>
  <mergeCells count="8">
    <mergeCell ref="A7:E7"/>
    <mergeCell ref="D8:E8"/>
    <mergeCell ref="C1:E1"/>
    <mergeCell ref="C2:E2"/>
    <mergeCell ref="C3:E3"/>
    <mergeCell ref="C4:E4"/>
    <mergeCell ref="A5:E5"/>
    <mergeCell ref="A6:E6"/>
  </mergeCells>
  <printOptions/>
  <pageMargins left="0.7874015748031497" right="0.1968503937007874" top="0.3937007874015748" bottom="0.1968503937007874" header="0.5118110236220472" footer="0.275590551181102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*</cp:lastModifiedBy>
  <cp:lastPrinted>2016-02-24T04:48:30Z</cp:lastPrinted>
  <dcterms:created xsi:type="dcterms:W3CDTF">2006-10-17T23:52:07Z</dcterms:created>
  <dcterms:modified xsi:type="dcterms:W3CDTF">2016-02-24T04:54:07Z</dcterms:modified>
  <cp:category/>
  <cp:version/>
  <cp:contentType/>
  <cp:contentStatus/>
</cp:coreProperties>
</file>